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 obozy sm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<sst xmlns="http://schemas.openxmlformats.org/spreadsheetml/2006/main" count="112" uniqueCount="112">
  <si>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nazwa zadania/termin realizacji zadania</t>
  </si>
  <si>
    <t>koszt całkowity zadania</t>
  </si>
  <si>
    <t>3.</t>
  </si>
  <si>
    <t>nazwa oferenta/     data wpływu oferty</t>
  </si>
  <si>
    <t>lp./    nr oferty</t>
  </si>
  <si>
    <t>liczba zawodników kat. młodz.</t>
  </si>
  <si>
    <t>liczba szkoleniowców/opiekunów</t>
  </si>
  <si>
    <t>7.</t>
  </si>
  <si>
    <t>11.</t>
  </si>
  <si>
    <t>liczba -grupa naborowa</t>
  </si>
  <si>
    <t>4.</t>
  </si>
  <si>
    <t>5.</t>
  </si>
  <si>
    <t>9.</t>
  </si>
  <si>
    <t>10.</t>
  </si>
  <si>
    <t>12.</t>
  </si>
  <si>
    <t>15.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</si>
  <si>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</si>
  <si>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</si>
  <si>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</si>
  <si>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</si>
  <si>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</si>
  <si>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</si>
  <si>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</si>
  <si>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</si>
  <si>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</si>
  <si>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19.</t>
  </si>
  <si>
    <t>26.</t>
  </si>
  <si>
    <t xml:space="preserve">%  kolumna   5:4 </t>
  </si>
  <si>
    <t>%     kolumna 11:5</t>
  </si>
  <si>
    <t>UKS KODOKAN 06.05. 2016                      judo</t>
  </si>
  <si>
    <t xml:space="preserve">Akademicki Związek Sportowy/  wioślarstwo           05.05. 2016 </t>
  </si>
  <si>
    <t xml:space="preserve">TKS-T "Budowlani"  06.05. 2016 r. szermierka   </t>
  </si>
  <si>
    <t xml:space="preserve"> wioślarstwo          </t>
  </si>
  <si>
    <t>piłka siatkowa</t>
  </si>
  <si>
    <t>KS "Pomorzanin"   05.05 2016                     piłka nożna</t>
  </si>
  <si>
    <t>MKSW "Pomorzanin"  23.04. 2016                    boks</t>
  </si>
  <si>
    <t xml:space="preserve">MMKS           "Katarzynki"  04.05. 2016                         koszykowka dz. </t>
  </si>
  <si>
    <t>MKS"AXEL 06.05.2016 łyżwiarstwo</t>
  </si>
  <si>
    <t>MKLa Toruń              06.05.2016   lekkoatletyka</t>
  </si>
  <si>
    <t>MKS "Włókniarz" 06.05. 2016                   piłka nożna</t>
  </si>
  <si>
    <t>MKS  "Katarzynka" 29.04.2016   koszykówka</t>
  </si>
  <si>
    <t>UKŻ "Wiking" 29.04. 2016 żeglarstwo</t>
  </si>
  <si>
    <t>MKS "Sokoły"    06.05. 2016                   hokej na lodzie</t>
  </si>
  <si>
    <t>Młodzieżowa Akademia Footballu Sp. z o.o.                      06.05. 2016                        piłka nożna</t>
  </si>
  <si>
    <t>TKS JUDO             06.05. 2016                      judo</t>
  </si>
  <si>
    <t>MKS ZRYW    05.05. 2016 koszykówka</t>
  </si>
  <si>
    <t>MTKP "Delfin 05.05. 2016 pływanie sportowe</t>
  </si>
  <si>
    <t>Twarde Pierniki  S.A. 06.05.2016 koszykówka chł.</t>
  </si>
  <si>
    <t>Toruński Klub Karate Tradycyjnego KUMADE             06.05. 2016</t>
  </si>
  <si>
    <t>UKS " BUDOWLANKA  06.05. 2016                             piłka siatkowa chł.</t>
  </si>
  <si>
    <t>AZS Organizacja Środowiskowa 06.05. 2016                    piłka siatkowa chł.</t>
  </si>
  <si>
    <t>TKG OLIMPIJCZYK 06.05. 2016</t>
  </si>
  <si>
    <t>Toruński Klub KARATE           OYAMA                       06.05 2016</t>
  </si>
  <si>
    <t>KS-T Energa-Manekin                        06.05. 2016                                tenis stołowy</t>
  </si>
  <si>
    <t>Toruńska Akademia Futsalu                            06.05. 2016                     pilka nożna</t>
  </si>
  <si>
    <t>TENIS KLUB TORUŃ                       Sp. z o.o.             06.05. 2016</t>
  </si>
  <si>
    <t>KS LAGUNA 06.05.2016         pływanie w płetwach</t>
  </si>
  <si>
    <t>TKK PACIFIC 06.05.2016                      kolarstwo</t>
  </si>
  <si>
    <t>KS Start-Wisła  06.05. 2016                     tenis ziemny</t>
  </si>
  <si>
    <t>UKS Copernicus 06.05. 2016  kolarstwo</t>
  </si>
  <si>
    <t>Akademicki Klub Karate Tradycyjnego 25.04.2016</t>
  </si>
  <si>
    <t xml:space="preserve">UKS 35 Bielawy 29.04. 2016 szermierka </t>
  </si>
  <si>
    <t xml:space="preserve">Fundacja Kujawsko-Pomorskich Akademii Piłkarskich JSS, 06.05. 2016,                      piłka nożna             </t>
  </si>
  <si>
    <t xml:space="preserve">Klub Sportowy Centuria                         28.04. 2016  taekwondo olimpijskie                    </t>
  </si>
  <si>
    <t>Toruński kluib Żeglarski</t>
  </si>
  <si>
    <t>plan</t>
  </si>
  <si>
    <t>rezerwa</t>
  </si>
  <si>
    <t>wnioskowana kwota dotacji                                                   na 2016 r.</t>
  </si>
  <si>
    <t>RAZEM</t>
  </si>
  <si>
    <t>Wydział Sportu i Turystyki</t>
  </si>
  <si>
    <t>oferty złożone do 6 maja 2016 r. do godziny 15.00</t>
  </si>
  <si>
    <t>Pula środków do rozdysponowania 270.000,00 zł</t>
  </si>
  <si>
    <r>
      <t xml:space="preserve"> </t>
    </r>
    <r>
      <rPr>
        <b/>
        <sz val="10"/>
        <rFont val="Times New Roman"/>
        <family val="1"/>
      </rPr>
      <t xml:space="preserve"> Wyniki otwartego konkursu ofert ogłoszonego przez Prezydenta Miasta Torunia na wykonanie zadań Gminy Miasta Toruń w zakresie rozwoju sportu zadanie:   organizacja młodzieżowych obozów sportowych w okresie od 25.06. do 31.08. 2016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</t>
    </r>
    <r>
      <rPr>
        <b/>
        <sz val="12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</si>
  <si>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Organizacja obozu rekreacyjno-szkoleniowego sekcji judo         </t>
  </si>
  <si>
    <t xml:space="preserve">Organizacja młodzieżowych obozów sportowych  dla zawodników AZS UMK Energa                                                   </t>
  </si>
  <si>
    <t xml:space="preserve">Obóz  sportowy sekcji koszykówki </t>
  </si>
  <si>
    <t xml:space="preserve">Obóz  szkoleniowo-wypoczynkowy dla członków Klubu </t>
  </si>
  <si>
    <t xml:space="preserve">Organizacja obozu sportowego dla zawodników MKS Sokoły </t>
  </si>
  <si>
    <t>Organizacja zgrupowania pływackiego</t>
  </si>
  <si>
    <t xml:space="preserve">Organizacja obozu sportowego </t>
  </si>
  <si>
    <t>Obóz sportowo-szkoleniowy</t>
  </si>
  <si>
    <t>Obóz sportrowy</t>
  </si>
  <si>
    <t>Organizacja młodzieżowych obozów sportowych</t>
  </si>
  <si>
    <t xml:space="preserve">Organizacja letniego obozu sportowego zawodników  sekcji  tenisa stołowego                  </t>
  </si>
  <si>
    <r>
      <t xml:space="preserve">Doskonalenie umiejetności piłkarskich w Toruńskiej Akademii Futsalu </t>
    </r>
    <r>
      <rPr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                                                 </t>
    </r>
  </si>
  <si>
    <t>Organizacja sportowego obozu pływackiego</t>
  </si>
  <si>
    <t>Obóz szkoleniowy</t>
  </si>
  <si>
    <t>Organizacja bozu kolarskigo  w górach dla dzieci i młodzieży uzdolnionej sportowo</t>
  </si>
  <si>
    <t xml:space="preserve">Organizacja obozu tenisowego </t>
  </si>
  <si>
    <t>Organizacja  młodzieżowych letnich obozów sportowych 2016</t>
  </si>
  <si>
    <t>Letni obóz szkoleniowy AKKT młodzików i młodszych</t>
  </si>
  <si>
    <t>Letni obóz szkoleniowy AKKT młodzików i juniorów</t>
  </si>
  <si>
    <t>Organizacja letniego, młodzieżowego obozu sportowego</t>
  </si>
  <si>
    <t>Organizacja piłkarskiego obozu sportowego w Kleszczowie dla zawodników kat. wiekowej żak, orlik, młodzik</t>
  </si>
  <si>
    <t>Obóz szkoleniowy dla zawodników taekwondo olimpijskiego</t>
  </si>
  <si>
    <t xml:space="preserve">Organizacja letnich, młodziezowych obozów sportowych dla dzieci i młodzieży uzdolnionej sportowo - sekcja szermiercza                                         </t>
  </si>
  <si>
    <t>Organizacja młodzieżowych obozów sportowych - sekcja wioślarska</t>
  </si>
  <si>
    <t>Organizacja letnich, młodziezowych obozów sportowych dla dzieci i młodzieży uzdolnionej sportowo - sekcja piłki siatkowej</t>
  </si>
  <si>
    <t>Letni  obóz sportowy dla zawodników sekcji piłka nożna</t>
  </si>
  <si>
    <t>Letni obóz sportowy dla zawodników sekcji boksu</t>
  </si>
  <si>
    <t>Organizacja  obozu sportowego  koszykówki dziewcząt</t>
  </si>
  <si>
    <t xml:space="preserve">Obozy szkoleniowo-sportowe łyzwiarzy figurowych                      </t>
  </si>
  <si>
    <t>Organizacja młodzieżowych letnich  obozów sportowych</t>
  </si>
  <si>
    <t xml:space="preserve">Organizacja  obozów sportowych w okresie letnim                                                                                          </t>
  </si>
  <si>
    <t>Siatkarski obóz  sportowy UKS BUDOWLANKA</t>
  </si>
  <si>
    <t>Obóz sportowy sekcji piłki siatkowej</t>
  </si>
  <si>
    <t xml:space="preserve">Organizacja obozów sportowo-rekreacyjnych                 </t>
  </si>
  <si>
    <t>Sportowyy obóz tenisowy</t>
  </si>
  <si>
    <t xml:space="preserve">Organizacja obozów piłkarskich dla zawodników juniorskich sekcji piłki nożnej-lato 2016                                       </t>
  </si>
  <si>
    <t>Organizacja obozu sportowego judo</t>
  </si>
  <si>
    <t xml:space="preserve">Organizacja obozu sportowego sekcji koszykówki w Olecku </t>
  </si>
  <si>
    <t>Przyznana dotacja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</si>
</sst>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0\ &quot;zł&quot;;[Red]#,##0.00\ &quot;zł&quot;"/>
    <numFmt numFmtId="166" formatCode="#,##0.00\ _z_ł;[Red]#,##0.00\ _z_ł"/>
    <numFmt numFmtId="167" formatCode="#,##0.00\ _z_ł"/>
    <numFmt numFmtId="168" formatCode="_-* #,##0.00&quot; zł&quot;_-;\-* #,##0.00&quot; zł&quot;_-;_-* \-??&quot; zł&quot;_-;_-@_-"/>
    <numFmt numFmtId="169" formatCode="#,##0.00\ &quot;zł&quot;"/>
    <numFmt numFmtId="170" formatCode="00\-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"/>
    <numFmt numFmtId="175" formatCode="0.0%"/>
    <numFmt numFmtId="176" formatCode="#,##0.0"/>
    <numFmt numFmtId="177" formatCode="[$€-2]\ #,##0.00_);[Red]\([$€-2]\ #,##0.00\)"/>
    <numFmt numFmtId="178" formatCode="_-* #,##0.0\ _z_ł_-;\-* #,##0.0\ _z_ł_-;_-* &quot;-&quot;?\ _z_ł_-;_-@_-"/>
    <numFmt numFmtId="179" formatCode="#,##0\ _z_ł"/>
    <numFmt numFmtId="180" formatCode="#,##0.0\ &quot;zł&quot;;[Red]\-#,##0.0\ &quot;zł&quot;"/>
    <numFmt numFmtId="181" formatCode="_-* #,##0.0\ &quot;zł&quot;_-;\-* #,##0.0\ &quot;zł&quot;_-;_-* &quot;-&quot;?\ &quot;zł&quot;_-;_-@_-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9" fontId="1" fillId="0" borderId="10" xfId="6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0" xfId="42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9" fontId="1" fillId="0" borderId="12" xfId="60" applyNumberFormat="1" applyFont="1" applyFill="1" applyBorder="1" applyAlignment="1">
      <alignment horizontal="center" vertical="center" wrapText="1"/>
    </xf>
    <xf numFmtId="178" fontId="1" fillId="0" borderId="11" xfId="42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1" fillId="0" borderId="11" xfId="42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39" fontId="1" fillId="0" borderId="11" xfId="6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9" fontId="1" fillId="0" borderId="12" xfId="60" applyNumberFormat="1" applyFont="1" applyFill="1" applyBorder="1" applyAlignment="1">
      <alignment horizontal="center" vertical="center" wrapText="1"/>
    </xf>
    <xf numFmtId="39" fontId="1" fillId="0" borderId="10" xfId="6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9" fontId="2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3.25390625" style="1" customWidth="1"/>
    <col min="2" max="2" width="14.625" style="1" customWidth="1"/>
    <col min="3" max="3" width="5.25390625" style="1" hidden="1" customWidth="1"/>
    <col min="4" max="4" width="5.125" style="1" hidden="1" customWidth="1"/>
    <col min="5" max="5" width="5.375" style="1" hidden="1" customWidth="1"/>
    <col min="6" max="6" width="26.75390625" style="1" customWidth="1"/>
    <col min="7" max="7" width="13.00390625" style="1" customWidth="1"/>
    <col min="8" max="8" width="11.25390625" style="1" customWidth="1"/>
    <col min="9" max="9" width="5.00390625" style="1" hidden="1" customWidth="1"/>
    <col min="10" max="10" width="6.75390625" style="1" hidden="1" customWidth="1"/>
    <col min="11" max="11" width="5.25390625" style="1" hidden="1" customWidth="1"/>
    <col min="12" max="12" width="5.75390625" style="1" hidden="1" customWidth="1"/>
    <col min="13" max="13" width="7.375" style="1" hidden="1" customWidth="1"/>
    <col min="14" max="14" width="10.875" style="1" customWidth="1"/>
    <col min="15" max="16384" width="9.125" style="1" customWidth="1"/>
  </cols>
  <sheetData>
    <row r="1" spans="1:14" ht="55.5" customHeight="1">
      <c r="A1" s="40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9.5" customHeight="1">
      <c r="A2" s="34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9.5" customHeight="1">
      <c r="A3" s="34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ht="22.5" customHeight="1">
      <c r="A4" s="34" t="s">
        <v>71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41.25" customHeight="1">
      <c r="A5" s="36" t="s">
        <v>4</v>
      </c>
      <c r="B5" s="37" t="s">
        <v>3</v>
      </c>
      <c r="C5" s="37" t="s">
        <v>5</v>
      </c>
      <c r="D5" s="37" t="s">
        <v>9</v>
      </c>
      <c r="E5" s="37" t="s">
        <v>6</v>
      </c>
      <c r="F5" s="37" t="s">
        <v>0</v>
      </c>
      <c r="G5" s="37" t="s">
        <v>1</v>
      </c>
      <c r="H5" s="37" t="s">
        <v>67</v>
      </c>
      <c r="I5" s="36" t="s">
        <v>27</v>
      </c>
      <c r="J5" s="36" t="s">
        <v>28</v>
      </c>
      <c r="K5" s="35" t="s">
        <v>111</v>
      </c>
      <c r="L5" s="45"/>
      <c r="M5" s="45"/>
      <c r="N5" s="46"/>
    </row>
    <row r="6" spans="1:14" ht="65.25" customHeight="1">
      <c r="A6" s="38"/>
      <c r="B6" s="39"/>
      <c r="C6" s="39"/>
      <c r="D6" s="39"/>
      <c r="E6" s="39"/>
      <c r="F6" s="39"/>
      <c r="G6" s="39"/>
      <c r="H6" s="39"/>
      <c r="I6" s="38"/>
      <c r="J6" s="38"/>
      <c r="K6" s="47"/>
      <c r="L6" s="48"/>
      <c r="M6" s="48"/>
      <c r="N6" s="49"/>
    </row>
    <row r="7" spans="1:14" ht="19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19">
        <v>6</v>
      </c>
    </row>
    <row r="8" spans="1:14" ht="63.75" customHeight="1">
      <c r="A8" s="5">
        <v>1</v>
      </c>
      <c r="B8" s="5" t="s">
        <v>29</v>
      </c>
      <c r="C8" s="5">
        <v>33</v>
      </c>
      <c r="D8" s="5">
        <v>10</v>
      </c>
      <c r="E8" s="5">
        <v>4</v>
      </c>
      <c r="F8" s="5" t="s">
        <v>73</v>
      </c>
      <c r="G8" s="6">
        <v>70790</v>
      </c>
      <c r="H8" s="6">
        <v>15000</v>
      </c>
      <c r="I8" s="9">
        <f>H8*100/G8</f>
        <v>21.189433535810142</v>
      </c>
      <c r="J8" s="11">
        <f aca="true" t="shared" si="0" ref="J8:J23">N8/H8*100</f>
        <v>42.66666666666667</v>
      </c>
      <c r="K8" s="5">
        <v>40</v>
      </c>
      <c r="L8" s="12">
        <v>10</v>
      </c>
      <c r="M8" s="13">
        <v>16</v>
      </c>
      <c r="N8" s="20">
        <f>K8*L8*M8</f>
        <v>6400</v>
      </c>
    </row>
    <row r="9" spans="1:14" ht="63" customHeight="1">
      <c r="A9" s="5">
        <v>2</v>
      </c>
      <c r="B9" s="5" t="s">
        <v>30</v>
      </c>
      <c r="C9" s="5">
        <v>110</v>
      </c>
      <c r="D9" s="5">
        <v>0</v>
      </c>
      <c r="E9" s="5">
        <v>5</v>
      </c>
      <c r="F9" s="5" t="s">
        <v>74</v>
      </c>
      <c r="G9" s="6">
        <v>101150</v>
      </c>
      <c r="H9" s="6">
        <v>60000</v>
      </c>
      <c r="I9" s="7">
        <f>H9*100/G9</f>
        <v>59.31784478497281</v>
      </c>
      <c r="J9" s="11">
        <f t="shared" si="0"/>
        <v>31.733333333333334</v>
      </c>
      <c r="K9" s="5">
        <v>119</v>
      </c>
      <c r="L9" s="5">
        <v>10</v>
      </c>
      <c r="M9" s="13">
        <v>16</v>
      </c>
      <c r="N9" s="21">
        <f aca="true" t="shared" si="1" ref="N9:N48">K9*L9*M9</f>
        <v>19040</v>
      </c>
    </row>
    <row r="10" spans="1:14" ht="61.5" customHeight="1">
      <c r="A10" s="28" t="s">
        <v>2</v>
      </c>
      <c r="B10" s="5" t="s">
        <v>31</v>
      </c>
      <c r="C10" s="5">
        <v>63</v>
      </c>
      <c r="D10" s="5">
        <v>0</v>
      </c>
      <c r="E10" s="5">
        <v>6</v>
      </c>
      <c r="F10" s="5" t="s">
        <v>95</v>
      </c>
      <c r="G10" s="6">
        <v>69344</v>
      </c>
      <c r="H10" s="6">
        <v>41600</v>
      </c>
      <c r="I10" s="7">
        <f aca="true" t="shared" si="2" ref="I10:I28">H10*100/G10</f>
        <v>59.99077065066913</v>
      </c>
      <c r="J10" s="11">
        <f t="shared" si="0"/>
        <v>20.76923076923077</v>
      </c>
      <c r="K10" s="5">
        <v>54</v>
      </c>
      <c r="L10" s="5">
        <v>10</v>
      </c>
      <c r="M10" s="13">
        <v>16</v>
      </c>
      <c r="N10" s="21">
        <f t="shared" si="1"/>
        <v>8640</v>
      </c>
    </row>
    <row r="11" spans="1:14" ht="57" customHeight="1">
      <c r="A11" s="50"/>
      <c r="B11" s="5" t="s">
        <v>32</v>
      </c>
      <c r="C11" s="5">
        <v>18</v>
      </c>
      <c r="D11" s="5">
        <v>0</v>
      </c>
      <c r="E11" s="5">
        <v>2</v>
      </c>
      <c r="F11" s="5" t="s">
        <v>96</v>
      </c>
      <c r="G11" s="6">
        <v>15620</v>
      </c>
      <c r="H11" s="6">
        <v>9300</v>
      </c>
      <c r="I11" s="7">
        <f t="shared" si="2"/>
        <v>59.53905249679897</v>
      </c>
      <c r="J11" s="11">
        <f t="shared" si="0"/>
        <v>17.20430107526882</v>
      </c>
      <c r="K11" s="5">
        <v>10</v>
      </c>
      <c r="L11" s="5">
        <v>10</v>
      </c>
      <c r="M11" s="13">
        <v>16</v>
      </c>
      <c r="N11" s="21">
        <f t="shared" si="1"/>
        <v>1600</v>
      </c>
    </row>
    <row r="12" spans="1:14" ht="69.75" customHeight="1">
      <c r="A12" s="51"/>
      <c r="B12" s="5" t="s">
        <v>33</v>
      </c>
      <c r="C12" s="5"/>
      <c r="D12" s="5"/>
      <c r="E12" s="5"/>
      <c r="F12" s="5" t="s">
        <v>97</v>
      </c>
      <c r="G12" s="6">
        <v>57000</v>
      </c>
      <c r="H12" s="6">
        <v>34200</v>
      </c>
      <c r="I12" s="7">
        <f t="shared" si="2"/>
        <v>60</v>
      </c>
      <c r="J12" s="11">
        <f t="shared" si="0"/>
        <v>23.391812865497073</v>
      </c>
      <c r="K12" s="19">
        <v>50</v>
      </c>
      <c r="L12" s="19">
        <v>10</v>
      </c>
      <c r="M12" s="13">
        <v>16</v>
      </c>
      <c r="N12" s="21">
        <f t="shared" si="1"/>
        <v>8000</v>
      </c>
    </row>
    <row r="13" spans="1:14" ht="54" customHeight="1">
      <c r="A13" s="10" t="s">
        <v>10</v>
      </c>
      <c r="B13" s="5" t="s">
        <v>34</v>
      </c>
      <c r="C13" s="5">
        <v>40</v>
      </c>
      <c r="D13" s="5">
        <v>0</v>
      </c>
      <c r="E13" s="5">
        <v>3</v>
      </c>
      <c r="F13" s="5" t="s">
        <v>98</v>
      </c>
      <c r="G13" s="6">
        <v>61965</v>
      </c>
      <c r="H13" s="6">
        <v>30000</v>
      </c>
      <c r="I13" s="7">
        <f t="shared" si="2"/>
        <v>48.41442749939482</v>
      </c>
      <c r="J13" s="11">
        <f t="shared" si="0"/>
        <v>36.96</v>
      </c>
      <c r="K13" s="19">
        <v>77</v>
      </c>
      <c r="L13" s="19">
        <v>9</v>
      </c>
      <c r="M13" s="13">
        <v>16</v>
      </c>
      <c r="N13" s="21">
        <f t="shared" si="1"/>
        <v>11088</v>
      </c>
    </row>
    <row r="14" spans="1:14" s="3" customFormat="1" ht="56.25" customHeight="1">
      <c r="A14" s="5" t="s">
        <v>11</v>
      </c>
      <c r="B14" s="5" t="s">
        <v>35</v>
      </c>
      <c r="C14" s="5">
        <v>25</v>
      </c>
      <c r="D14" s="5">
        <v>0</v>
      </c>
      <c r="E14" s="5">
        <v>2</v>
      </c>
      <c r="F14" s="5" t="s">
        <v>99</v>
      </c>
      <c r="G14" s="6">
        <v>20000</v>
      </c>
      <c r="H14" s="6">
        <v>12000</v>
      </c>
      <c r="I14" s="7">
        <f t="shared" si="2"/>
        <v>60</v>
      </c>
      <c r="J14" s="11">
        <f t="shared" si="0"/>
        <v>33.33333333333333</v>
      </c>
      <c r="K14" s="19">
        <v>25</v>
      </c>
      <c r="L14" s="19">
        <v>10</v>
      </c>
      <c r="M14" s="13">
        <v>16</v>
      </c>
      <c r="N14" s="21">
        <f t="shared" si="1"/>
        <v>4000</v>
      </c>
    </row>
    <row r="15" spans="1:14" ht="52.5" customHeight="1">
      <c r="A15" s="5">
        <v>6</v>
      </c>
      <c r="B15" s="5" t="s">
        <v>36</v>
      </c>
      <c r="C15" s="5">
        <v>72</v>
      </c>
      <c r="D15" s="5">
        <v>0</v>
      </c>
      <c r="E15" s="5">
        <v>6</v>
      </c>
      <c r="F15" s="5" t="s">
        <v>100</v>
      </c>
      <c r="G15" s="6">
        <v>78500</v>
      </c>
      <c r="H15" s="6">
        <v>47100</v>
      </c>
      <c r="I15" s="7">
        <f>H15*100/G15</f>
        <v>60</v>
      </c>
      <c r="J15" s="11">
        <f t="shared" si="0"/>
        <v>27.176220806794056</v>
      </c>
      <c r="K15" s="19">
        <v>80</v>
      </c>
      <c r="L15" s="19">
        <v>10</v>
      </c>
      <c r="M15" s="13">
        <v>16</v>
      </c>
      <c r="N15" s="21">
        <f t="shared" si="1"/>
        <v>12800</v>
      </c>
    </row>
    <row r="16" spans="1:14" ht="44.25" customHeight="1">
      <c r="A16" s="5" t="s">
        <v>7</v>
      </c>
      <c r="B16" s="5" t="s">
        <v>37</v>
      </c>
      <c r="C16" s="5">
        <v>49</v>
      </c>
      <c r="D16" s="5">
        <v>0</v>
      </c>
      <c r="E16" s="5">
        <v>8</v>
      </c>
      <c r="F16" s="5" t="s">
        <v>101</v>
      </c>
      <c r="G16" s="6">
        <v>104730</v>
      </c>
      <c r="H16" s="6">
        <v>20490</v>
      </c>
      <c r="I16" s="9">
        <f t="shared" si="2"/>
        <v>19.56459467201375</v>
      </c>
      <c r="J16" s="11">
        <f t="shared" si="0"/>
        <v>46.071254270375796</v>
      </c>
      <c r="K16" s="19">
        <v>59</v>
      </c>
      <c r="L16" s="19">
        <v>10</v>
      </c>
      <c r="M16" s="13">
        <v>16</v>
      </c>
      <c r="N16" s="21">
        <f t="shared" si="1"/>
        <v>9440</v>
      </c>
    </row>
    <row r="17" spans="1:14" ht="53.25" customHeight="1">
      <c r="A17" s="5">
        <v>8</v>
      </c>
      <c r="B17" s="5" t="s">
        <v>38</v>
      </c>
      <c r="C17" s="5">
        <v>35</v>
      </c>
      <c r="D17" s="5">
        <v>0</v>
      </c>
      <c r="E17" s="5">
        <v>3</v>
      </c>
      <c r="F17" s="5" t="s">
        <v>102</v>
      </c>
      <c r="G17" s="6">
        <v>25500</v>
      </c>
      <c r="H17" s="6">
        <v>10000</v>
      </c>
      <c r="I17" s="7">
        <f t="shared" si="2"/>
        <v>39.21568627450981</v>
      </c>
      <c r="J17" s="11">
        <f t="shared" si="0"/>
        <v>56.00000000000001</v>
      </c>
      <c r="K17" s="19">
        <v>35</v>
      </c>
      <c r="L17" s="19">
        <v>10</v>
      </c>
      <c r="M17" s="13">
        <v>16</v>
      </c>
      <c r="N17" s="21">
        <f t="shared" si="1"/>
        <v>5600</v>
      </c>
    </row>
    <row r="18" spans="1:14" s="4" customFormat="1" ht="61.5" customHeight="1">
      <c r="A18" s="28" t="s">
        <v>12</v>
      </c>
      <c r="B18" s="28" t="s">
        <v>39</v>
      </c>
      <c r="C18" s="5">
        <v>111</v>
      </c>
      <c r="D18" s="5">
        <v>0</v>
      </c>
      <c r="E18" s="5">
        <v>6</v>
      </c>
      <c r="F18" s="28" t="s">
        <v>103</v>
      </c>
      <c r="G18" s="32">
        <v>47214</v>
      </c>
      <c r="H18" s="32">
        <v>20457</v>
      </c>
      <c r="I18" s="31">
        <f t="shared" si="2"/>
        <v>43.328250095310715</v>
      </c>
      <c r="J18" s="30">
        <v>21.32</v>
      </c>
      <c r="K18" s="19">
        <v>18</v>
      </c>
      <c r="L18" s="19">
        <v>8</v>
      </c>
      <c r="M18" s="13">
        <v>16</v>
      </c>
      <c r="N18" s="52">
        <v>10224</v>
      </c>
    </row>
    <row r="19" spans="1:14" s="4" customFormat="1" ht="24.75" customHeight="1">
      <c r="A19" s="51"/>
      <c r="B19" s="51"/>
      <c r="C19" s="5"/>
      <c r="D19" s="5"/>
      <c r="E19" s="5"/>
      <c r="F19" s="51"/>
      <c r="G19" s="51"/>
      <c r="H19" s="51"/>
      <c r="I19" s="51"/>
      <c r="J19" s="51"/>
      <c r="K19" s="19">
        <v>55</v>
      </c>
      <c r="L19" s="19">
        <v>9</v>
      </c>
      <c r="M19" s="13">
        <v>16</v>
      </c>
      <c r="N19" s="51"/>
    </row>
    <row r="20" spans="1:14" ht="49.5" customHeight="1">
      <c r="A20" s="5" t="s">
        <v>13</v>
      </c>
      <c r="B20" s="5" t="s">
        <v>40</v>
      </c>
      <c r="C20" s="5">
        <v>47</v>
      </c>
      <c r="D20" s="5">
        <v>0</v>
      </c>
      <c r="E20" s="5">
        <v>3</v>
      </c>
      <c r="F20" s="5" t="s">
        <v>75</v>
      </c>
      <c r="G20" s="6">
        <v>28350</v>
      </c>
      <c r="H20" s="6">
        <v>10000</v>
      </c>
      <c r="I20" s="7">
        <f t="shared" si="2"/>
        <v>35.27336860670194</v>
      </c>
      <c r="J20" s="11">
        <f t="shared" si="0"/>
        <v>68.8</v>
      </c>
      <c r="K20" s="19">
        <v>43</v>
      </c>
      <c r="L20" s="19">
        <v>10</v>
      </c>
      <c r="M20" s="13">
        <v>16</v>
      </c>
      <c r="N20" s="21">
        <f t="shared" si="1"/>
        <v>6880</v>
      </c>
    </row>
    <row r="21" spans="1:14" ht="60.75" customHeight="1">
      <c r="A21" s="5" t="s">
        <v>8</v>
      </c>
      <c r="B21" s="5" t="s">
        <v>41</v>
      </c>
      <c r="C21" s="5">
        <v>20</v>
      </c>
      <c r="D21" s="5">
        <v>10</v>
      </c>
      <c r="E21" s="5">
        <v>3</v>
      </c>
      <c r="F21" s="5" t="s">
        <v>76</v>
      </c>
      <c r="G21" s="6">
        <v>22850</v>
      </c>
      <c r="H21" s="6">
        <v>13710</v>
      </c>
      <c r="I21" s="7">
        <f t="shared" si="2"/>
        <v>60</v>
      </c>
      <c r="J21" s="11">
        <f t="shared" si="0"/>
        <v>35.010940919037196</v>
      </c>
      <c r="K21" s="19">
        <v>30</v>
      </c>
      <c r="L21" s="19">
        <v>10</v>
      </c>
      <c r="M21" s="13">
        <v>16</v>
      </c>
      <c r="N21" s="21">
        <f t="shared" si="1"/>
        <v>4800</v>
      </c>
    </row>
    <row r="22" spans="1:14" ht="54.75" customHeight="1">
      <c r="A22" s="5" t="s">
        <v>14</v>
      </c>
      <c r="B22" s="5" t="s">
        <v>42</v>
      </c>
      <c r="C22" s="5">
        <v>70</v>
      </c>
      <c r="D22" s="5">
        <v>0</v>
      </c>
      <c r="E22" s="5">
        <v>5</v>
      </c>
      <c r="F22" s="5" t="s">
        <v>77</v>
      </c>
      <c r="G22" s="14">
        <v>65163</v>
      </c>
      <c r="H22" s="6">
        <v>31500</v>
      </c>
      <c r="I22" s="7">
        <f t="shared" si="2"/>
        <v>48.340315823396715</v>
      </c>
      <c r="J22" s="11">
        <f t="shared" si="0"/>
        <v>35.55555555555556</v>
      </c>
      <c r="K22" s="19">
        <v>70</v>
      </c>
      <c r="L22" s="19">
        <v>10</v>
      </c>
      <c r="M22" s="13">
        <v>16</v>
      </c>
      <c r="N22" s="21">
        <f t="shared" si="1"/>
        <v>11200</v>
      </c>
    </row>
    <row r="23" spans="1:14" ht="78" customHeight="1">
      <c r="A23" s="10">
        <v>13</v>
      </c>
      <c r="B23" s="10" t="s">
        <v>43</v>
      </c>
      <c r="C23" s="10">
        <v>175</v>
      </c>
      <c r="D23" s="10">
        <v>0</v>
      </c>
      <c r="E23" s="10">
        <v>10</v>
      </c>
      <c r="F23" s="5" t="s">
        <v>108</v>
      </c>
      <c r="G23" s="14">
        <v>115395</v>
      </c>
      <c r="H23" s="6">
        <v>69237</v>
      </c>
      <c r="I23" s="22">
        <f>H23*100/G23</f>
        <v>60</v>
      </c>
      <c r="J23" s="15">
        <f t="shared" si="0"/>
        <v>22.461978421942025</v>
      </c>
      <c r="K23" s="19">
        <v>162</v>
      </c>
      <c r="L23" s="19">
        <v>6</v>
      </c>
      <c r="M23" s="13">
        <v>16</v>
      </c>
      <c r="N23" s="21">
        <f t="shared" si="1"/>
        <v>15552</v>
      </c>
    </row>
    <row r="24" spans="1:14" ht="48" customHeight="1">
      <c r="A24" s="5">
        <v>14</v>
      </c>
      <c r="B24" s="5" t="s">
        <v>44</v>
      </c>
      <c r="C24" s="5">
        <v>40</v>
      </c>
      <c r="D24" s="5">
        <v>10</v>
      </c>
      <c r="E24" s="5">
        <v>4</v>
      </c>
      <c r="F24" s="5" t="s">
        <v>109</v>
      </c>
      <c r="G24" s="14">
        <v>42000</v>
      </c>
      <c r="H24" s="6">
        <v>21000</v>
      </c>
      <c r="I24" s="7">
        <f t="shared" si="2"/>
        <v>50</v>
      </c>
      <c r="J24" s="11">
        <f aca="true" t="shared" si="3" ref="J24:J31">N24/H24*100</f>
        <v>30.476190476190478</v>
      </c>
      <c r="K24" s="19">
        <v>40</v>
      </c>
      <c r="L24" s="19">
        <v>10</v>
      </c>
      <c r="M24" s="13">
        <v>16</v>
      </c>
      <c r="N24" s="21">
        <f t="shared" si="1"/>
        <v>6400</v>
      </c>
    </row>
    <row r="25" spans="1:14" ht="42.75" customHeight="1">
      <c r="A25" s="5" t="s">
        <v>15</v>
      </c>
      <c r="B25" s="5" t="s">
        <v>45</v>
      </c>
      <c r="C25" s="5">
        <v>45</v>
      </c>
      <c r="D25" s="5">
        <v>0</v>
      </c>
      <c r="E25" s="5">
        <v>5</v>
      </c>
      <c r="F25" s="5" t="s">
        <v>110</v>
      </c>
      <c r="G25" s="14">
        <v>29250</v>
      </c>
      <c r="H25" s="6">
        <v>10000</v>
      </c>
      <c r="I25" s="7">
        <f t="shared" si="2"/>
        <v>34.18803418803419</v>
      </c>
      <c r="J25" s="11">
        <f t="shared" si="3"/>
        <v>72</v>
      </c>
      <c r="K25" s="19">
        <v>45</v>
      </c>
      <c r="L25" s="19">
        <v>10</v>
      </c>
      <c r="M25" s="13">
        <v>16</v>
      </c>
      <c r="N25" s="21">
        <f t="shared" si="1"/>
        <v>7200</v>
      </c>
    </row>
    <row r="26" spans="1:14" ht="56.25" customHeight="1">
      <c r="A26" s="10">
        <v>16</v>
      </c>
      <c r="B26" s="10" t="s">
        <v>46</v>
      </c>
      <c r="C26" s="5">
        <v>23</v>
      </c>
      <c r="D26" s="5">
        <v>0</v>
      </c>
      <c r="E26" s="5">
        <v>3</v>
      </c>
      <c r="F26" s="5" t="s">
        <v>78</v>
      </c>
      <c r="G26" s="14">
        <v>11300</v>
      </c>
      <c r="H26" s="6">
        <v>5000</v>
      </c>
      <c r="I26" s="7">
        <f t="shared" si="2"/>
        <v>44.24778761061947</v>
      </c>
      <c r="J26" s="11">
        <f t="shared" si="3"/>
        <v>64</v>
      </c>
      <c r="K26" s="19">
        <v>20</v>
      </c>
      <c r="L26" s="19">
        <v>10</v>
      </c>
      <c r="M26" s="13">
        <v>16</v>
      </c>
      <c r="N26" s="20">
        <f t="shared" si="1"/>
        <v>3200</v>
      </c>
    </row>
    <row r="27" spans="1:14" ht="38.25" customHeight="1">
      <c r="A27" s="53"/>
      <c r="B27" s="23"/>
      <c r="C27" s="5">
        <v>80</v>
      </c>
      <c r="D27" s="5">
        <v>20</v>
      </c>
      <c r="E27" s="5">
        <v>8</v>
      </c>
      <c r="F27" s="5" t="s">
        <v>79</v>
      </c>
      <c r="G27" s="14">
        <v>71600</v>
      </c>
      <c r="H27" s="6">
        <v>22500</v>
      </c>
      <c r="I27" s="7">
        <f t="shared" si="2"/>
        <v>31.424581005586592</v>
      </c>
      <c r="J27" s="11">
        <f t="shared" si="3"/>
        <v>64</v>
      </c>
      <c r="K27" s="19">
        <v>100</v>
      </c>
      <c r="L27" s="19">
        <v>9</v>
      </c>
      <c r="M27" s="13">
        <v>16</v>
      </c>
      <c r="N27" s="20">
        <f t="shared" si="1"/>
        <v>14400</v>
      </c>
    </row>
    <row r="28" spans="1:14" ht="69" customHeight="1">
      <c r="A28" s="5">
        <v>17</v>
      </c>
      <c r="B28" s="5" t="s">
        <v>47</v>
      </c>
      <c r="C28" s="5">
        <v>75</v>
      </c>
      <c r="D28" s="5">
        <v>0</v>
      </c>
      <c r="E28" s="5">
        <v>4</v>
      </c>
      <c r="F28" s="5" t="s">
        <v>80</v>
      </c>
      <c r="G28" s="14">
        <v>76500</v>
      </c>
      <c r="H28" s="6">
        <v>25000</v>
      </c>
      <c r="I28" s="7">
        <f t="shared" si="2"/>
        <v>32.6797385620915</v>
      </c>
      <c r="J28" s="15">
        <f t="shared" si="3"/>
        <v>64</v>
      </c>
      <c r="K28" s="19">
        <v>100</v>
      </c>
      <c r="L28" s="19">
        <v>10</v>
      </c>
      <c r="M28" s="13">
        <v>16</v>
      </c>
      <c r="N28" s="25">
        <f t="shared" si="1"/>
        <v>16000</v>
      </c>
    </row>
    <row r="29" spans="1:14" ht="63" customHeight="1">
      <c r="A29" s="5">
        <v>18</v>
      </c>
      <c r="B29" s="5" t="s">
        <v>48</v>
      </c>
      <c r="C29" s="5">
        <v>58</v>
      </c>
      <c r="D29" s="5">
        <v>32</v>
      </c>
      <c r="E29" s="5">
        <v>5</v>
      </c>
      <c r="F29" s="5" t="s">
        <v>81</v>
      </c>
      <c r="G29" s="14">
        <v>65700</v>
      </c>
      <c r="H29" s="6">
        <v>28800</v>
      </c>
      <c r="I29" s="7">
        <f aca="true" t="shared" si="4" ref="I29:I49">H29*100/G29</f>
        <v>43.83561643835616</v>
      </c>
      <c r="J29" s="15">
        <f t="shared" si="3"/>
        <v>35.5</v>
      </c>
      <c r="K29" s="19">
        <v>71</v>
      </c>
      <c r="L29" s="19">
        <v>9</v>
      </c>
      <c r="M29" s="13">
        <v>16</v>
      </c>
      <c r="N29" s="21">
        <f t="shared" si="1"/>
        <v>10224</v>
      </c>
    </row>
    <row r="30" spans="1:14" ht="56.25" customHeight="1">
      <c r="A30" s="5" t="s">
        <v>25</v>
      </c>
      <c r="B30" s="5" t="s">
        <v>49</v>
      </c>
      <c r="C30" s="5">
        <v>32</v>
      </c>
      <c r="D30" s="5">
        <v>8</v>
      </c>
      <c r="E30" s="5">
        <v>3</v>
      </c>
      <c r="F30" s="5" t="s">
        <v>104</v>
      </c>
      <c r="G30" s="14">
        <v>19900</v>
      </c>
      <c r="H30" s="6">
        <v>11741</v>
      </c>
      <c r="I30" s="7">
        <f t="shared" si="4"/>
        <v>59</v>
      </c>
      <c r="J30" s="15">
        <f t="shared" si="3"/>
        <v>36.79414019248786</v>
      </c>
      <c r="K30" s="19">
        <v>30</v>
      </c>
      <c r="L30" s="19">
        <v>9</v>
      </c>
      <c r="M30" s="13">
        <v>16</v>
      </c>
      <c r="N30" s="21">
        <f t="shared" si="1"/>
        <v>4320</v>
      </c>
    </row>
    <row r="31" spans="1:14" ht="51.75" customHeight="1">
      <c r="A31" s="5" t="s">
        <v>16</v>
      </c>
      <c r="B31" s="8" t="s">
        <v>50</v>
      </c>
      <c r="C31" s="5">
        <v>12</v>
      </c>
      <c r="D31" s="5">
        <v>18</v>
      </c>
      <c r="E31" s="5">
        <v>3</v>
      </c>
      <c r="F31" s="8" t="s">
        <v>105</v>
      </c>
      <c r="G31" s="14">
        <v>21500</v>
      </c>
      <c r="H31" s="6">
        <v>12500</v>
      </c>
      <c r="I31" s="7">
        <f t="shared" si="4"/>
        <v>58.13953488372093</v>
      </c>
      <c r="J31" s="15">
        <f t="shared" si="3"/>
        <v>38.4</v>
      </c>
      <c r="K31" s="19">
        <v>30</v>
      </c>
      <c r="L31" s="19">
        <v>10</v>
      </c>
      <c r="M31" s="13">
        <v>16</v>
      </c>
      <c r="N31" s="21">
        <f t="shared" si="1"/>
        <v>4800</v>
      </c>
    </row>
    <row r="32" spans="1:14" s="4" customFormat="1" ht="42.75" customHeight="1">
      <c r="A32" s="28" t="s">
        <v>17</v>
      </c>
      <c r="B32" s="28" t="s">
        <v>51</v>
      </c>
      <c r="C32" s="28">
        <v>60</v>
      </c>
      <c r="D32" s="28">
        <v>0</v>
      </c>
      <c r="E32" s="28">
        <v>3</v>
      </c>
      <c r="F32" s="28" t="s">
        <v>106</v>
      </c>
      <c r="G32" s="32">
        <v>36980</v>
      </c>
      <c r="H32" s="32">
        <v>10500</v>
      </c>
      <c r="I32" s="31">
        <f t="shared" si="4"/>
        <v>28.393726338561386</v>
      </c>
      <c r="J32" s="30">
        <v>76.09</v>
      </c>
      <c r="K32" s="19">
        <v>40</v>
      </c>
      <c r="L32" s="19">
        <v>8</v>
      </c>
      <c r="M32" s="13">
        <v>16</v>
      </c>
      <c r="N32" s="52">
        <v>7520</v>
      </c>
    </row>
    <row r="33" spans="1:14" s="4" customFormat="1" ht="30.75" customHeight="1">
      <c r="A33" s="29"/>
      <c r="B33" s="29"/>
      <c r="C33" s="29"/>
      <c r="D33" s="29"/>
      <c r="E33" s="29"/>
      <c r="F33" s="51"/>
      <c r="G33" s="51"/>
      <c r="H33" s="51"/>
      <c r="I33" s="29"/>
      <c r="J33" s="51"/>
      <c r="K33" s="19">
        <v>15</v>
      </c>
      <c r="L33" s="19">
        <v>10</v>
      </c>
      <c r="M33" s="13">
        <v>16</v>
      </c>
      <c r="N33" s="51"/>
    </row>
    <row r="34" spans="1:14" ht="55.5" customHeight="1">
      <c r="A34" s="5" t="s">
        <v>18</v>
      </c>
      <c r="B34" s="5" t="s">
        <v>52</v>
      </c>
      <c r="C34" s="5">
        <v>20</v>
      </c>
      <c r="D34" s="5">
        <v>0</v>
      </c>
      <c r="E34" s="5">
        <v>3</v>
      </c>
      <c r="F34" s="5" t="s">
        <v>82</v>
      </c>
      <c r="G34" s="14">
        <v>17600</v>
      </c>
      <c r="H34" s="6">
        <v>10000</v>
      </c>
      <c r="I34" s="7">
        <f t="shared" si="4"/>
        <v>56.81818181818182</v>
      </c>
      <c r="J34" s="15">
        <f>N34/H34*100</f>
        <v>32</v>
      </c>
      <c r="K34" s="8">
        <v>20</v>
      </c>
      <c r="L34" s="8">
        <v>10</v>
      </c>
      <c r="M34" s="13">
        <v>16</v>
      </c>
      <c r="N34" s="21">
        <f t="shared" si="1"/>
        <v>3200</v>
      </c>
    </row>
    <row r="35" spans="1:14" s="4" customFormat="1" ht="60.75" customHeight="1">
      <c r="A35" s="5" t="s">
        <v>19</v>
      </c>
      <c r="B35" s="5" t="s">
        <v>53</v>
      </c>
      <c r="C35" s="5">
        <v>30</v>
      </c>
      <c r="D35" s="5">
        <v>0</v>
      </c>
      <c r="E35" s="5">
        <v>3</v>
      </c>
      <c r="F35" s="5" t="s">
        <v>83</v>
      </c>
      <c r="G35" s="14">
        <v>14400</v>
      </c>
      <c r="H35" s="6">
        <v>8500</v>
      </c>
      <c r="I35" s="7">
        <f t="shared" si="4"/>
        <v>59.02777777777778</v>
      </c>
      <c r="J35" s="11">
        <f>N34/H34*100</f>
        <v>32</v>
      </c>
      <c r="K35" s="19">
        <v>30</v>
      </c>
      <c r="L35" s="19">
        <v>10</v>
      </c>
      <c r="M35" s="13">
        <v>16</v>
      </c>
      <c r="N35" s="21">
        <f t="shared" si="1"/>
        <v>4800</v>
      </c>
    </row>
    <row r="36" spans="1:14" ht="69" customHeight="1">
      <c r="A36" s="5" t="s">
        <v>20</v>
      </c>
      <c r="B36" s="5" t="s">
        <v>54</v>
      </c>
      <c r="C36" s="5">
        <v>20</v>
      </c>
      <c r="D36" s="5">
        <v>0</v>
      </c>
      <c r="E36" s="5">
        <v>3</v>
      </c>
      <c r="F36" s="5" t="s">
        <v>84</v>
      </c>
      <c r="G36" s="14">
        <v>9600</v>
      </c>
      <c r="H36" s="6">
        <v>5760</v>
      </c>
      <c r="I36" s="7">
        <f t="shared" si="4"/>
        <v>60</v>
      </c>
      <c r="J36" s="11">
        <f>N36/H36*100</f>
        <v>41.66666666666667</v>
      </c>
      <c r="K36" s="19">
        <v>25</v>
      </c>
      <c r="L36" s="19">
        <v>6</v>
      </c>
      <c r="M36" s="13">
        <v>16</v>
      </c>
      <c r="N36" s="21">
        <f t="shared" si="1"/>
        <v>2400</v>
      </c>
    </row>
    <row r="37" spans="1:14" ht="52.5" customHeight="1">
      <c r="A37" s="28" t="s">
        <v>21</v>
      </c>
      <c r="B37" s="28" t="s">
        <v>55</v>
      </c>
      <c r="C37" s="5">
        <v>28</v>
      </c>
      <c r="D37" s="5">
        <v>0</v>
      </c>
      <c r="E37" s="5">
        <v>4</v>
      </c>
      <c r="F37" s="28" t="s">
        <v>107</v>
      </c>
      <c r="G37" s="32">
        <v>23000</v>
      </c>
      <c r="H37" s="32">
        <v>9000</v>
      </c>
      <c r="I37" s="31">
        <f t="shared" si="4"/>
        <v>39.130434782608695</v>
      </c>
      <c r="J37" s="30">
        <f>N37/H37*100</f>
        <v>32.711111111111116</v>
      </c>
      <c r="K37" s="19">
        <v>14</v>
      </c>
      <c r="L37" s="19">
        <v>8</v>
      </c>
      <c r="M37" s="13">
        <v>16</v>
      </c>
      <c r="N37" s="52">
        <v>2944</v>
      </c>
    </row>
    <row r="38" spans="1:14" ht="29.25" customHeight="1">
      <c r="A38" s="51"/>
      <c r="B38" s="51"/>
      <c r="C38" s="5"/>
      <c r="D38" s="5"/>
      <c r="E38" s="5"/>
      <c r="F38" s="51"/>
      <c r="G38" s="51"/>
      <c r="H38" s="51"/>
      <c r="I38" s="51"/>
      <c r="J38" s="51"/>
      <c r="K38" s="19">
        <v>8</v>
      </c>
      <c r="L38" s="19">
        <v>9</v>
      </c>
      <c r="M38" s="13">
        <v>16</v>
      </c>
      <c r="N38" s="51"/>
    </row>
    <row r="39" spans="1:14" ht="51" customHeight="1">
      <c r="A39" s="5" t="s">
        <v>26</v>
      </c>
      <c r="B39" s="5" t="s">
        <v>56</v>
      </c>
      <c r="C39" s="5">
        <v>35</v>
      </c>
      <c r="D39" s="5">
        <v>0</v>
      </c>
      <c r="E39" s="5">
        <v>3</v>
      </c>
      <c r="F39" s="5" t="s">
        <v>85</v>
      </c>
      <c r="G39" s="6">
        <v>42000</v>
      </c>
      <c r="H39" s="6">
        <v>17000</v>
      </c>
      <c r="I39" s="7">
        <f t="shared" si="4"/>
        <v>40.476190476190474</v>
      </c>
      <c r="J39" s="11">
        <f>N39/H39*100</f>
        <v>32.94117647058823</v>
      </c>
      <c r="K39" s="19">
        <v>35</v>
      </c>
      <c r="L39" s="19">
        <v>10</v>
      </c>
      <c r="M39" s="13">
        <v>16</v>
      </c>
      <c r="N39" s="21">
        <f t="shared" si="1"/>
        <v>5600</v>
      </c>
    </row>
    <row r="40" spans="1:14" ht="45.75" customHeight="1">
      <c r="A40" s="24" t="s">
        <v>22</v>
      </c>
      <c r="B40" s="26" t="s">
        <v>64</v>
      </c>
      <c r="C40" s="5">
        <v>15</v>
      </c>
      <c r="D40" s="5">
        <v>0</v>
      </c>
      <c r="E40" s="5">
        <v>3</v>
      </c>
      <c r="F40" s="5" t="s">
        <v>86</v>
      </c>
      <c r="G40" s="14">
        <v>9240</v>
      </c>
      <c r="H40" s="6">
        <v>5500</v>
      </c>
      <c r="I40" s="7">
        <f t="shared" si="4"/>
        <v>59.523809523809526</v>
      </c>
      <c r="J40" s="11">
        <f>N40/H40*100</f>
        <v>41.89090909090909</v>
      </c>
      <c r="K40" s="19">
        <v>16</v>
      </c>
      <c r="L40" s="19">
        <v>9</v>
      </c>
      <c r="M40" s="13">
        <v>16</v>
      </c>
      <c r="N40" s="21">
        <f t="shared" si="1"/>
        <v>2304</v>
      </c>
    </row>
    <row r="41" spans="1:14" ht="48.75" customHeight="1">
      <c r="A41" s="5" t="s">
        <v>23</v>
      </c>
      <c r="B41" s="5" t="s">
        <v>57</v>
      </c>
      <c r="C41" s="5">
        <v>20</v>
      </c>
      <c r="D41" s="5">
        <v>0</v>
      </c>
      <c r="E41" s="5">
        <v>3</v>
      </c>
      <c r="F41" s="5" t="s">
        <v>87</v>
      </c>
      <c r="G41" s="14">
        <v>19000</v>
      </c>
      <c r="H41" s="6">
        <v>11400</v>
      </c>
      <c r="I41" s="7">
        <f t="shared" si="4"/>
        <v>60</v>
      </c>
      <c r="J41" s="11">
        <f>N41/H41*100</f>
        <v>23.859649122807017</v>
      </c>
      <c r="K41" s="19">
        <v>17</v>
      </c>
      <c r="L41" s="19">
        <v>10</v>
      </c>
      <c r="M41" s="13">
        <v>16</v>
      </c>
      <c r="N41" s="21">
        <f t="shared" si="1"/>
        <v>2720</v>
      </c>
    </row>
    <row r="42" spans="1:14" ht="51" customHeight="1">
      <c r="A42" s="8" t="s">
        <v>24</v>
      </c>
      <c r="B42" s="8" t="s">
        <v>58</v>
      </c>
      <c r="C42" s="8">
        <v>20</v>
      </c>
      <c r="D42" s="8">
        <v>0</v>
      </c>
      <c r="E42" s="8">
        <v>3</v>
      </c>
      <c r="F42" s="8" t="s">
        <v>88</v>
      </c>
      <c r="G42" s="54">
        <v>10570</v>
      </c>
      <c r="H42" s="55">
        <v>5292</v>
      </c>
      <c r="I42" s="16">
        <f t="shared" si="4"/>
        <v>50.06622516556291</v>
      </c>
      <c r="J42" s="11">
        <f>N42/H42*100</f>
        <v>31.746031746031743</v>
      </c>
      <c r="K42" s="19">
        <v>15</v>
      </c>
      <c r="L42" s="19">
        <v>7</v>
      </c>
      <c r="M42" s="13">
        <v>16</v>
      </c>
      <c r="N42" s="21">
        <f t="shared" si="1"/>
        <v>1680</v>
      </c>
    </row>
    <row r="43" spans="1:14" ht="51.75" customHeight="1">
      <c r="A43" s="8">
        <v>30</v>
      </c>
      <c r="B43" s="5" t="s">
        <v>59</v>
      </c>
      <c r="C43" s="8">
        <v>16</v>
      </c>
      <c r="D43" s="8">
        <v>0</v>
      </c>
      <c r="E43" s="8">
        <v>2</v>
      </c>
      <c r="F43" s="5" t="s">
        <v>89</v>
      </c>
      <c r="G43" s="14">
        <v>88800</v>
      </c>
      <c r="H43" s="6">
        <v>53100</v>
      </c>
      <c r="I43" s="16">
        <f t="shared" si="4"/>
        <v>59.7972972972973</v>
      </c>
      <c r="J43" s="11">
        <f>N43/H43*100</f>
        <v>21.99623352165725</v>
      </c>
      <c r="K43" s="19">
        <v>73</v>
      </c>
      <c r="L43" s="19">
        <v>10</v>
      </c>
      <c r="M43" s="13">
        <v>16</v>
      </c>
      <c r="N43" s="21">
        <f t="shared" si="1"/>
        <v>11680</v>
      </c>
    </row>
    <row r="44" spans="1:14" ht="55.5" customHeight="1">
      <c r="A44" s="50">
        <v>31</v>
      </c>
      <c r="B44" s="56" t="s">
        <v>60</v>
      </c>
      <c r="C44" s="5">
        <v>20</v>
      </c>
      <c r="D44" s="5">
        <v>0</v>
      </c>
      <c r="E44" s="5">
        <v>3</v>
      </c>
      <c r="F44" s="8" t="s">
        <v>90</v>
      </c>
      <c r="G44" s="6">
        <v>7560</v>
      </c>
      <c r="H44" s="57">
        <v>2000</v>
      </c>
      <c r="I44" s="16">
        <f t="shared" si="4"/>
        <v>26.455026455026456</v>
      </c>
      <c r="J44" s="11">
        <f aca="true" t="shared" si="5" ref="J44:J49">N44/H44*100</f>
        <v>100</v>
      </c>
      <c r="K44" s="19">
        <v>18</v>
      </c>
      <c r="L44" s="19">
        <v>7</v>
      </c>
      <c r="M44" s="13">
        <v>16</v>
      </c>
      <c r="N44" s="21">
        <v>2000</v>
      </c>
    </row>
    <row r="45" spans="1:14" ht="49.5" customHeight="1">
      <c r="A45" s="29"/>
      <c r="B45" s="27"/>
      <c r="C45" s="5">
        <v>20</v>
      </c>
      <c r="D45" s="5">
        <v>0</v>
      </c>
      <c r="E45" s="5">
        <v>4</v>
      </c>
      <c r="F45" s="8" t="s">
        <v>91</v>
      </c>
      <c r="G45" s="6">
        <v>29250</v>
      </c>
      <c r="H45" s="6">
        <v>9000</v>
      </c>
      <c r="I45" s="16">
        <f t="shared" si="4"/>
        <v>30.76923076923077</v>
      </c>
      <c r="J45" s="11">
        <f t="shared" si="5"/>
        <v>80</v>
      </c>
      <c r="K45" s="19">
        <v>50</v>
      </c>
      <c r="L45" s="19">
        <v>9</v>
      </c>
      <c r="M45" s="13">
        <v>16</v>
      </c>
      <c r="N45" s="21">
        <f t="shared" si="1"/>
        <v>7200</v>
      </c>
    </row>
    <row r="46" spans="1:14" ht="54.75" customHeight="1">
      <c r="A46" s="23">
        <v>32</v>
      </c>
      <c r="B46" s="53" t="s">
        <v>61</v>
      </c>
      <c r="C46" s="5"/>
      <c r="D46" s="5"/>
      <c r="E46" s="5"/>
      <c r="F46" s="53" t="s">
        <v>92</v>
      </c>
      <c r="G46" s="13">
        <v>23680</v>
      </c>
      <c r="H46" s="13">
        <v>4000</v>
      </c>
      <c r="I46" s="16">
        <f t="shared" si="4"/>
        <v>16.89189189189189</v>
      </c>
      <c r="J46" s="11">
        <f t="shared" si="5"/>
        <v>80</v>
      </c>
      <c r="K46" s="19">
        <v>20</v>
      </c>
      <c r="L46" s="19">
        <v>10</v>
      </c>
      <c r="M46" s="13">
        <v>16</v>
      </c>
      <c r="N46" s="21">
        <f t="shared" si="1"/>
        <v>3200</v>
      </c>
    </row>
    <row r="47" spans="1:14" ht="96" customHeight="1">
      <c r="A47" s="23">
        <v>33</v>
      </c>
      <c r="B47" s="5" t="s">
        <v>62</v>
      </c>
      <c r="C47" s="5">
        <v>53</v>
      </c>
      <c r="D47" s="5">
        <v>8</v>
      </c>
      <c r="E47" s="5">
        <v>5</v>
      </c>
      <c r="F47" s="5" t="s">
        <v>93</v>
      </c>
      <c r="G47" s="18">
        <v>105511</v>
      </c>
      <c r="H47" s="17">
        <v>62251</v>
      </c>
      <c r="I47" s="16">
        <f t="shared" si="4"/>
        <v>58.99953559344523</v>
      </c>
      <c r="J47" s="11">
        <f t="shared" si="5"/>
        <v>10.486578528858974</v>
      </c>
      <c r="K47" s="19">
        <v>68</v>
      </c>
      <c r="L47" s="19">
        <v>6</v>
      </c>
      <c r="M47" s="13">
        <v>16</v>
      </c>
      <c r="N47" s="21">
        <f t="shared" si="1"/>
        <v>6528</v>
      </c>
    </row>
    <row r="48" spans="1:14" ht="75" customHeight="1">
      <c r="A48" s="5">
        <v>34</v>
      </c>
      <c r="B48" s="5" t="s">
        <v>63</v>
      </c>
      <c r="C48" s="5"/>
      <c r="D48" s="5"/>
      <c r="E48" s="5"/>
      <c r="F48" s="5" t="s">
        <v>94</v>
      </c>
      <c r="G48" s="18">
        <v>10660</v>
      </c>
      <c r="H48" s="17">
        <v>3420</v>
      </c>
      <c r="I48" s="16">
        <f t="shared" si="4"/>
        <v>32.08255159474672</v>
      </c>
      <c r="J48" s="11">
        <f t="shared" si="5"/>
        <v>46.31578947368421</v>
      </c>
      <c r="K48" s="5">
        <v>11</v>
      </c>
      <c r="L48" s="5">
        <v>9</v>
      </c>
      <c r="M48" s="13">
        <v>16</v>
      </c>
      <c r="N48" s="21">
        <f t="shared" si="1"/>
        <v>1584</v>
      </c>
    </row>
    <row r="49" spans="1:14" ht="32.25" customHeight="1">
      <c r="A49" s="5"/>
      <c r="B49" s="34" t="s">
        <v>68</v>
      </c>
      <c r="C49" s="43"/>
      <c r="D49" s="43"/>
      <c r="E49" s="43"/>
      <c r="F49" s="44"/>
      <c r="G49" s="18">
        <f>SUM(G8:G48)</f>
        <v>1669172</v>
      </c>
      <c r="H49" s="17">
        <f>SUM(H8:H48)</f>
        <v>777858</v>
      </c>
      <c r="I49" s="16">
        <f t="shared" si="4"/>
        <v>46.60142873232956</v>
      </c>
      <c r="J49" s="11">
        <f t="shared" si="5"/>
        <v>34.34662881914179</v>
      </c>
      <c r="K49" s="5">
        <f>SUM(K8:K48)</f>
        <v>1838</v>
      </c>
      <c r="L49" s="5"/>
      <c r="M49" s="13">
        <v>16</v>
      </c>
      <c r="N49" s="21">
        <f>SUM(N8:N48)</f>
        <v>267168</v>
      </c>
    </row>
    <row r="50" spans="1:14" ht="24.75" customHeight="1">
      <c r="A50" s="34" t="s">
        <v>65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21">
        <v>270000</v>
      </c>
    </row>
    <row r="51" spans="1:14" ht="22.5" customHeight="1">
      <c r="A51" s="33" t="s">
        <v>66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20">
        <f>N50-N49</f>
        <v>2832</v>
      </c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</sheetData>
  <sheetProtection/>
  <mergeCells count="48">
    <mergeCell ref="F32:F33"/>
    <mergeCell ref="N32:N33"/>
    <mergeCell ref="K5:N6"/>
    <mergeCell ref="A4:N4"/>
    <mergeCell ref="F18:F19"/>
    <mergeCell ref="N18:N19"/>
    <mergeCell ref="F37:F38"/>
    <mergeCell ref="N37:N38"/>
    <mergeCell ref="A50:M50"/>
    <mergeCell ref="A51:M51"/>
    <mergeCell ref="B49:F49"/>
    <mergeCell ref="A10:A12"/>
    <mergeCell ref="I32:I33"/>
    <mergeCell ref="I37:I38"/>
    <mergeCell ref="J37:J38"/>
    <mergeCell ref="A18:A19"/>
    <mergeCell ref="B18:B19"/>
    <mergeCell ref="A44:A45"/>
    <mergeCell ref="J32:J33"/>
    <mergeCell ref="H37:H38"/>
    <mergeCell ref="H32:H33"/>
    <mergeCell ref="G18:G19"/>
    <mergeCell ref="B32:B33"/>
    <mergeCell ref="B44:B45"/>
    <mergeCell ref="A32:A33"/>
    <mergeCell ref="A1:N1"/>
    <mergeCell ref="H5:H6"/>
    <mergeCell ref="E5:E6"/>
    <mergeCell ref="A5:A6"/>
    <mergeCell ref="B5:B6"/>
    <mergeCell ref="G32:G33"/>
    <mergeCell ref="J5:J6"/>
    <mergeCell ref="F5:F6"/>
    <mergeCell ref="J18:J19"/>
    <mergeCell ref="I18:I19"/>
    <mergeCell ref="H18:H19"/>
    <mergeCell ref="E32:E33"/>
    <mergeCell ref="B37:B38"/>
    <mergeCell ref="C5:C6"/>
    <mergeCell ref="D5:D6"/>
    <mergeCell ref="A2:N2"/>
    <mergeCell ref="A3:N3"/>
    <mergeCell ref="I5:I6"/>
    <mergeCell ref="G5:G6"/>
    <mergeCell ref="C32:C33"/>
    <mergeCell ref="D32:D33"/>
    <mergeCell ref="G37:G38"/>
    <mergeCell ref="A37:A38"/>
  </mergeCells>
  <printOptions/>
  <pageMargins left="1.29921259842519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Torunia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M.Fiderewicz-Kubacka</cp:lastModifiedBy>
  <cp:lastPrinted>2016-06-13T11:47:05Z</cp:lastPrinted>
  <dcterms:created xsi:type="dcterms:W3CDTF">2008-01-17T14:47:46Z</dcterms:created>
  <dcterms:modified xsi:type="dcterms:W3CDTF">2016-06-13T11:47:11Z</dcterms:modified>
  <cp:category/>
  <cp:version/>
  <cp:contentType/>
  <cp:contentStatus/>
</cp:coreProperties>
</file>